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zin\Dropbox\Linux_work\eia_scrape\"/>
    </mc:Choice>
  </mc:AlternateContent>
  <xr:revisionPtr revIDLastSave="0" documentId="13_ncr:40009_{EB66FF46-21BD-4CDD-B0FD-88ED20B3AAA7}" xr6:coauthVersionLast="45" xr6:coauthVersionMax="45" xr10:uidLastSave="{00000000-0000-0000-0000-000000000000}"/>
  <bookViews>
    <workbookView xWindow="-90" yWindow="-90" windowWidth="19380" windowHeight="10380" activeTab="1"/>
  </bookViews>
  <sheets>
    <sheet name="Compare new data with WECC site" sheetId="2" r:id="rId1"/>
    <sheet name="Compare new and old dbscenarios" sheetId="1" r:id="rId2"/>
  </sheets>
  <calcPr calcId="0"/>
</workbook>
</file>

<file path=xl/calcChain.xml><?xml version="1.0" encoding="utf-8"?>
<calcChain xmlns="http://schemas.openxmlformats.org/spreadsheetml/2006/main">
  <c r="E17" i="2" l="1"/>
  <c r="D17" i="2"/>
  <c r="D15" i="2"/>
  <c r="D14" i="2"/>
  <c r="D13" i="2"/>
  <c r="D12" i="2"/>
  <c r="D11" i="2"/>
  <c r="D10" i="2"/>
  <c r="D9" i="2"/>
  <c r="D8" i="2"/>
  <c r="D7" i="2"/>
  <c r="D5" i="2"/>
  <c r="C17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<sst xmlns="http://schemas.openxmlformats.org/spreadsheetml/2006/main" count="79" uniqueCount="35">
  <si>
    <t>total_capacity_limit_mw_new</t>
  </si>
  <si>
    <t>energy_source</t>
  </si>
  <si>
    <t>gen_tech</t>
  </si>
  <si>
    <t>total_capacity_limit_mw_old</t>
  </si>
  <si>
    <t>scenario_diff_mw</t>
  </si>
  <si>
    <t>Bio_Gas</t>
  </si>
  <si>
    <t>CC</t>
  </si>
  <si>
    <t>GT</t>
  </si>
  <si>
    <t>IC</t>
  </si>
  <si>
    <t>ST</t>
  </si>
  <si>
    <t>Bio_Liquid</t>
  </si>
  <si>
    <t>Bio_Solid</t>
  </si>
  <si>
    <t>Coal</t>
  </si>
  <si>
    <t>DistillateFuelOil</t>
  </si>
  <si>
    <t>Electricity</t>
  </si>
  <si>
    <t>Battery_Storage</t>
  </si>
  <si>
    <t>Gas</t>
  </si>
  <si>
    <t>OT</t>
  </si>
  <si>
    <t>Geothermal</t>
  </si>
  <si>
    <t>BT</t>
  </si>
  <si>
    <t>ResidualFuelOil</t>
  </si>
  <si>
    <t>Solar</t>
  </si>
  <si>
    <t>CP</t>
  </si>
  <si>
    <t>PV</t>
  </si>
  <si>
    <t>Uranium</t>
  </si>
  <si>
    <t>Waste_Heat</t>
  </si>
  <si>
    <t>Water</t>
  </si>
  <si>
    <t>HY</t>
  </si>
  <si>
    <t>PS</t>
  </si>
  <si>
    <t>Wind</t>
  </si>
  <si>
    <t>WT</t>
  </si>
  <si>
    <t>Total</t>
  </si>
  <si>
    <t>WECC_current_capacity_mw</t>
  </si>
  <si>
    <t>Other</t>
  </si>
  <si>
    <t>diff_SWITCH_WECC_mw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</si>
</sst>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3" fontId="0" fillId="0" borderId="0" xfId="0" applyNumberFormat="1"/>
    <xf numFmtId="3" fontId="16" fillId="0" borderId="0" xfId="0" applyNumberFormat="1" applyFont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6" sqref="D16"/>
    </sheetView>
  </sheetViews>
  <sheetFormatPr defaultRowHeight="14.75" x14ac:dyDescent="0.75"/>
  <cols>
    <col min="1" max="1" width="13.5" bestFit="1" customWidth="1"/>
    <col min="2" max="2" width="25.5" bestFit="1" customWidth="1"/>
    <col min="3" max="3" width="24.36328125" bestFit="1" customWidth="1"/>
  </cols>
  <sheetData>
    <row r="1" spans="1:4" x14ac:dyDescent="0.75">
      <c r="A1" t="s">
        <v>1</v>
      </c>
      <c r="B1" t="s">
        <v>0</v>
      </c>
      <c r="C1" t="s">
        <v>32</v>
      </c>
      <c r="D1" t="s">
        <v>34</v>
      </c>
    </row>
    <row r="2" spans="1:4" x14ac:dyDescent="0.75">
      <c r="A2" t="s">
        <v>5</v>
      </c>
      <c r="B2" s="2">
        <f>SUMIF('Compare new and old dbscenarios'!$B:$B,'Compare new data with WECC site'!A2,'Compare new and old dbscenarios'!$A:$A)</f>
        <v>652.79999999999995</v>
      </c>
      <c r="C2" s="2"/>
      <c r="D2" s="2"/>
    </row>
    <row r="3" spans="1:4" x14ac:dyDescent="0.75">
      <c r="A3" t="s">
        <v>10</v>
      </c>
      <c r="B3" s="2">
        <f>SUMIF('Compare new and old dbscenarios'!$B:$B,'Compare new data with WECC site'!A3,'Compare new and old dbscenarios'!$A:$A)</f>
        <v>351.1</v>
      </c>
      <c r="C3" s="2"/>
      <c r="D3" s="2"/>
    </row>
    <row r="4" spans="1:4" x14ac:dyDescent="0.75">
      <c r="A4" t="s">
        <v>11</v>
      </c>
      <c r="B4" s="2">
        <f>SUMIF('Compare new and old dbscenarios'!$B:$B,'Compare new data with WECC site'!A4,'Compare new and old dbscenarios'!$A:$A)</f>
        <v>1167.8</v>
      </c>
      <c r="C4" s="2"/>
      <c r="D4" s="2"/>
    </row>
    <row r="5" spans="1:4" x14ac:dyDescent="0.75">
      <c r="A5" t="s">
        <v>12</v>
      </c>
      <c r="B5" s="2">
        <f>SUMIF('Compare new and old dbscenarios'!$B:$B,'Compare new data with WECC site'!A5,'Compare new and old dbscenarios'!$A:$A)</f>
        <v>36561.1</v>
      </c>
      <c r="C5" s="2">
        <v>28863</v>
      </c>
      <c r="D5" s="2">
        <f>B5-C5</f>
        <v>7698.0999999999985</v>
      </c>
    </row>
    <row r="6" spans="1:4" x14ac:dyDescent="0.75">
      <c r="A6" t="s">
        <v>13</v>
      </c>
      <c r="B6" s="2">
        <f>SUMIF('Compare new and old dbscenarios'!$B:$B,'Compare new data with WECC site'!A6,'Compare new and old dbscenarios'!$A:$A)</f>
        <v>745</v>
      </c>
      <c r="C6" s="2"/>
      <c r="D6" s="2"/>
    </row>
    <row r="7" spans="1:4" x14ac:dyDescent="0.75">
      <c r="A7" t="s">
        <v>14</v>
      </c>
      <c r="B7" s="2">
        <f>SUMIF('Compare new and old dbscenarios'!$B:$B,'Compare new data with WECC site'!A7,'Compare new and old dbscenarios'!$A:$A)</f>
        <v>1094.9000000000001</v>
      </c>
      <c r="C7" s="2"/>
      <c r="D7" s="2">
        <f t="shared" ref="D7:D17" si="0">B7-C7</f>
        <v>1094.9000000000001</v>
      </c>
    </row>
    <row r="8" spans="1:4" x14ac:dyDescent="0.75">
      <c r="A8" t="s">
        <v>16</v>
      </c>
      <c r="B8" s="2">
        <f>SUMIF('Compare new and old dbscenarios'!$B:$B,'Compare new data with WECC site'!A8,'Compare new and old dbscenarios'!$A:$A)</f>
        <v>99513.1</v>
      </c>
      <c r="C8" s="2">
        <v>93027</v>
      </c>
      <c r="D8" s="2">
        <f t="shared" si="0"/>
        <v>6486.1000000000058</v>
      </c>
    </row>
    <row r="9" spans="1:4" x14ac:dyDescent="0.75">
      <c r="A9" t="s">
        <v>18</v>
      </c>
      <c r="B9" s="2">
        <f>SUMIF('Compare new and old dbscenarios'!$B:$B,'Compare new data with WECC site'!A9,'Compare new and old dbscenarios'!$A:$A)</f>
        <v>3778.2</v>
      </c>
      <c r="C9" s="2">
        <v>4135</v>
      </c>
      <c r="D9" s="2">
        <f t="shared" si="0"/>
        <v>-356.80000000000018</v>
      </c>
    </row>
    <row r="10" spans="1:4" x14ac:dyDescent="0.75">
      <c r="A10" t="s">
        <v>20</v>
      </c>
      <c r="B10" s="2">
        <f>SUMIF('Compare new and old dbscenarios'!$B:$B,'Compare new data with WECC site'!A10,'Compare new and old dbscenarios'!$A:$A)</f>
        <v>223.5</v>
      </c>
      <c r="C10" s="2"/>
      <c r="D10" s="2">
        <f t="shared" si="0"/>
        <v>223.5</v>
      </c>
    </row>
    <row r="11" spans="1:4" x14ac:dyDescent="0.75">
      <c r="A11" t="s">
        <v>21</v>
      </c>
      <c r="B11" s="2">
        <f>SUMIF('Compare new and old dbscenarios'!$B:$B,'Compare new data with WECC site'!A11,'Compare new and old dbscenarios'!$A:$A)</f>
        <v>23765.899999999998</v>
      </c>
      <c r="C11" s="2">
        <v>23220</v>
      </c>
      <c r="D11" s="2">
        <f t="shared" si="0"/>
        <v>545.89999999999782</v>
      </c>
    </row>
    <row r="12" spans="1:4" x14ac:dyDescent="0.75">
      <c r="A12" t="s">
        <v>24</v>
      </c>
      <c r="B12" s="2">
        <f>SUMIF('Compare new and old dbscenarios'!$B:$B,'Compare new data with WECC site'!A12,'Compare new and old dbscenarios'!$A:$A)</f>
        <v>7732.6</v>
      </c>
      <c r="C12" s="2">
        <v>8313</v>
      </c>
      <c r="D12" s="2">
        <f t="shared" si="0"/>
        <v>-580.39999999999964</v>
      </c>
    </row>
    <row r="13" spans="1:4" x14ac:dyDescent="0.75">
      <c r="A13" t="s">
        <v>25</v>
      </c>
      <c r="B13" s="2">
        <f>SUMIF('Compare new and old dbscenarios'!$B:$B,'Compare new data with WECC site'!A13,'Compare new and old dbscenarios'!$A:$A)</f>
        <v>181.9</v>
      </c>
      <c r="C13" s="2"/>
      <c r="D13" s="2">
        <f t="shared" si="0"/>
        <v>181.9</v>
      </c>
    </row>
    <row r="14" spans="1:4" x14ac:dyDescent="0.75">
      <c r="A14" t="s">
        <v>26</v>
      </c>
      <c r="B14" s="2">
        <f>SUMIF('Compare new and old dbscenarios'!$B:$B,'Compare new data with WECC site'!A14,'Compare new and old dbscenarios'!$A:$A)</f>
        <v>53873.1</v>
      </c>
      <c r="C14" s="2">
        <v>55941</v>
      </c>
      <c r="D14" s="2">
        <f t="shared" si="0"/>
        <v>-2067.9000000000015</v>
      </c>
    </row>
    <row r="15" spans="1:4" x14ac:dyDescent="0.75">
      <c r="A15" t="s">
        <v>29</v>
      </c>
      <c r="B15" s="2">
        <f>SUMIF('Compare new and old dbscenarios'!$B:$B,'Compare new data with WECC site'!A15,'Compare new and old dbscenarios'!$A:$A)</f>
        <v>26157</v>
      </c>
      <c r="C15" s="2">
        <v>26645</v>
      </c>
      <c r="D15" s="2">
        <f t="shared" si="0"/>
        <v>-488</v>
      </c>
    </row>
    <row r="16" spans="1:4" x14ac:dyDescent="0.75">
      <c r="A16" t="s">
        <v>33</v>
      </c>
      <c r="B16" s="2"/>
      <c r="C16" s="2">
        <v>3827</v>
      </c>
      <c r="D16" s="2"/>
    </row>
    <row r="17" spans="1:5" x14ac:dyDescent="0.75">
      <c r="A17" s="1" t="s">
        <v>31</v>
      </c>
      <c r="B17" s="3">
        <f>SUM(B2:B16)</f>
        <v>255798</v>
      </c>
      <c r="C17" s="3">
        <f>SUM(C2:C16)</f>
        <v>243971</v>
      </c>
      <c r="D17" s="2">
        <f t="shared" si="0"/>
        <v>11827</v>
      </c>
      <c r="E17" s="4">
        <f>D17/B17</f>
        <v>4.6235701608300296E-2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4" sqref="D14"/>
    </sheetView>
  </sheetViews>
  <sheetFormatPr defaultRowHeight="14.75" x14ac:dyDescent="0.75"/>
  <cols>
    <col min="1" max="1" width="25.5" bestFit="1" customWidth="1"/>
    <col min="2" max="2" width="13.5" bestFit="1" customWidth="1"/>
    <col min="4" max="4" width="24.54296875" bestFit="1" customWidth="1"/>
    <col min="5" max="5" width="15.2265625" bestFit="1" customWidth="1"/>
  </cols>
  <sheetData>
    <row r="1" spans="1:5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75">
      <c r="A2">
        <v>100.1</v>
      </c>
      <c r="B2" t="s">
        <v>5</v>
      </c>
      <c r="C2" t="s">
        <v>6</v>
      </c>
      <c r="D2">
        <v>101.6</v>
      </c>
      <c r="E2">
        <v>-1.5</v>
      </c>
    </row>
    <row r="3" spans="1:5" x14ac:dyDescent="0.75">
      <c r="A3">
        <v>111</v>
      </c>
      <c r="B3" t="s">
        <v>5</v>
      </c>
      <c r="C3" t="s">
        <v>7</v>
      </c>
      <c r="D3">
        <v>70.599999999999994</v>
      </c>
      <c r="E3">
        <v>40.4</v>
      </c>
    </row>
    <row r="4" spans="1:5" x14ac:dyDescent="0.75">
      <c r="A4">
        <v>360.9</v>
      </c>
      <c r="B4" t="s">
        <v>5</v>
      </c>
      <c r="C4" t="s">
        <v>8</v>
      </c>
      <c r="D4">
        <v>394.4</v>
      </c>
      <c r="E4">
        <v>-33.5</v>
      </c>
    </row>
    <row r="5" spans="1:5" x14ac:dyDescent="0.75">
      <c r="A5">
        <v>80.8</v>
      </c>
      <c r="B5" t="s">
        <v>5</v>
      </c>
      <c r="C5" t="s">
        <v>9</v>
      </c>
      <c r="D5">
        <v>161.4</v>
      </c>
      <c r="E5">
        <v>-80.599999999999994</v>
      </c>
    </row>
    <row r="6" spans="1:5" x14ac:dyDescent="0.75">
      <c r="A6">
        <v>351.1</v>
      </c>
      <c r="B6" t="s">
        <v>10</v>
      </c>
      <c r="C6" t="s">
        <v>9</v>
      </c>
      <c r="D6">
        <v>419.6</v>
      </c>
      <c r="E6">
        <v>-68.5</v>
      </c>
    </row>
    <row r="7" spans="1:5" x14ac:dyDescent="0.75">
      <c r="A7">
        <v>1167.8</v>
      </c>
      <c r="B7" t="s">
        <v>11</v>
      </c>
      <c r="C7" t="s">
        <v>9</v>
      </c>
      <c r="D7">
        <v>1348.2</v>
      </c>
      <c r="E7">
        <v>-180.4</v>
      </c>
    </row>
    <row r="8" spans="1:5" x14ac:dyDescent="0.75">
      <c r="A8">
        <v>36561.1</v>
      </c>
      <c r="B8" t="s">
        <v>12</v>
      </c>
      <c r="C8" t="s">
        <v>9</v>
      </c>
      <c r="D8">
        <v>34071.300000000003</v>
      </c>
      <c r="E8">
        <v>2489.7999999999902</v>
      </c>
    </row>
    <row r="9" spans="1:5" x14ac:dyDescent="0.75">
      <c r="A9">
        <v>376.3</v>
      </c>
      <c r="B9" t="s">
        <v>13</v>
      </c>
      <c r="C9" t="s">
        <v>7</v>
      </c>
      <c r="D9">
        <v>359.2</v>
      </c>
      <c r="E9">
        <v>17.100000000000001</v>
      </c>
    </row>
    <row r="10" spans="1:5" x14ac:dyDescent="0.75">
      <c r="A10">
        <v>368.7</v>
      </c>
      <c r="B10" t="s">
        <v>13</v>
      </c>
      <c r="C10" t="s">
        <v>8</v>
      </c>
      <c r="D10">
        <v>278.60000000000002</v>
      </c>
      <c r="E10">
        <v>90.099999999999895</v>
      </c>
    </row>
    <row r="11" spans="1:5" x14ac:dyDescent="0.75">
      <c r="A11">
        <v>1094.9000000000001</v>
      </c>
      <c r="B11" t="s">
        <v>14</v>
      </c>
      <c r="C11" t="s">
        <v>15</v>
      </c>
    </row>
    <row r="12" spans="1:5" x14ac:dyDescent="0.75">
      <c r="A12">
        <v>58321.8</v>
      </c>
      <c r="B12" t="s">
        <v>16</v>
      </c>
      <c r="C12" t="s">
        <v>6</v>
      </c>
      <c r="D12">
        <v>60029.3</v>
      </c>
      <c r="E12">
        <v>-1707.5</v>
      </c>
    </row>
    <row r="13" spans="1:5" x14ac:dyDescent="0.75">
      <c r="A13">
        <v>24819.200000000001</v>
      </c>
      <c r="B13" t="s">
        <v>16</v>
      </c>
      <c r="C13" t="s">
        <v>7</v>
      </c>
      <c r="D13">
        <v>24730.3</v>
      </c>
      <c r="E13">
        <v>88.900000000001398</v>
      </c>
    </row>
    <row r="14" spans="1:5" x14ac:dyDescent="0.75">
      <c r="A14">
        <v>1439.5</v>
      </c>
      <c r="B14" t="s">
        <v>16</v>
      </c>
      <c r="C14" t="s">
        <v>8</v>
      </c>
      <c r="D14">
        <v>1161.4000000000001</v>
      </c>
      <c r="E14">
        <v>278.099999999999</v>
      </c>
    </row>
    <row r="15" spans="1:5" x14ac:dyDescent="0.75">
      <c r="A15">
        <v>12</v>
      </c>
      <c r="B15" t="s">
        <v>16</v>
      </c>
      <c r="C15" t="s">
        <v>17</v>
      </c>
      <c r="D15">
        <v>12</v>
      </c>
      <c r="E15">
        <v>0</v>
      </c>
    </row>
    <row r="16" spans="1:5" x14ac:dyDescent="0.75">
      <c r="A16">
        <v>14920.6</v>
      </c>
      <c r="B16" t="s">
        <v>16</v>
      </c>
      <c r="C16" t="s">
        <v>9</v>
      </c>
      <c r="D16">
        <v>13899.4</v>
      </c>
      <c r="E16">
        <v>1021.2</v>
      </c>
    </row>
    <row r="17" spans="1:5" x14ac:dyDescent="0.75">
      <c r="A17">
        <v>1000.1</v>
      </c>
      <c r="B17" t="s">
        <v>18</v>
      </c>
      <c r="C17" t="s">
        <v>19</v>
      </c>
      <c r="D17">
        <v>835.4</v>
      </c>
      <c r="E17">
        <v>164.7</v>
      </c>
    </row>
    <row r="18" spans="1:5" x14ac:dyDescent="0.75">
      <c r="A18">
        <v>2778.1</v>
      </c>
      <c r="B18" t="s">
        <v>18</v>
      </c>
      <c r="C18" t="s">
        <v>9</v>
      </c>
      <c r="D18">
        <v>3082.7</v>
      </c>
      <c r="E18">
        <v>-304.599999999999</v>
      </c>
    </row>
    <row r="19" spans="1:5" x14ac:dyDescent="0.75">
      <c r="A19">
        <v>223.5</v>
      </c>
      <c r="B19" t="s">
        <v>20</v>
      </c>
      <c r="C19" t="s">
        <v>7</v>
      </c>
      <c r="D19">
        <v>223.5</v>
      </c>
      <c r="E19">
        <v>0</v>
      </c>
    </row>
    <row r="20" spans="1:5" x14ac:dyDescent="0.75">
      <c r="A20">
        <v>405</v>
      </c>
      <c r="B20" t="s">
        <v>21</v>
      </c>
      <c r="C20" t="s">
        <v>22</v>
      </c>
      <c r="D20">
        <v>405</v>
      </c>
      <c r="E20">
        <v>0</v>
      </c>
    </row>
    <row r="21" spans="1:5" x14ac:dyDescent="0.75">
      <c r="A21">
        <v>21998.799999999999</v>
      </c>
      <c r="B21" t="s">
        <v>21</v>
      </c>
      <c r="C21" t="s">
        <v>23</v>
      </c>
      <c r="D21">
        <v>16008.5</v>
      </c>
      <c r="E21">
        <v>5990.2999999999902</v>
      </c>
    </row>
    <row r="22" spans="1:5" x14ac:dyDescent="0.75">
      <c r="A22">
        <v>1362.1</v>
      </c>
      <c r="B22" t="s">
        <v>21</v>
      </c>
      <c r="C22" t="s">
        <v>9</v>
      </c>
      <c r="D22">
        <v>1362.1</v>
      </c>
      <c r="E22">
        <v>0</v>
      </c>
    </row>
    <row r="23" spans="1:5" x14ac:dyDescent="0.75">
      <c r="A23">
        <v>7732.6</v>
      </c>
      <c r="B23" t="s">
        <v>24</v>
      </c>
      <c r="C23" t="s">
        <v>9</v>
      </c>
      <c r="D23">
        <v>7732.6</v>
      </c>
      <c r="E23">
        <v>0</v>
      </c>
    </row>
    <row r="24" spans="1:5" x14ac:dyDescent="0.75">
      <c r="A24">
        <v>4.5</v>
      </c>
      <c r="B24" t="s">
        <v>25</v>
      </c>
      <c r="C24" t="s">
        <v>17</v>
      </c>
      <c r="D24">
        <v>4.5</v>
      </c>
      <c r="E24">
        <v>0</v>
      </c>
    </row>
    <row r="25" spans="1:5" x14ac:dyDescent="0.75">
      <c r="A25">
        <v>177.4</v>
      </c>
      <c r="B25" t="s">
        <v>25</v>
      </c>
      <c r="C25" t="s">
        <v>9</v>
      </c>
      <c r="D25">
        <v>159.5</v>
      </c>
      <c r="E25">
        <v>17.899999999999999</v>
      </c>
    </row>
    <row r="26" spans="1:5" x14ac:dyDescent="0.75">
      <c r="A26">
        <v>49544.4</v>
      </c>
      <c r="B26" t="s">
        <v>26</v>
      </c>
      <c r="C26" t="s">
        <v>27</v>
      </c>
      <c r="D26">
        <v>49609.4</v>
      </c>
      <c r="E26">
        <v>-65</v>
      </c>
    </row>
    <row r="27" spans="1:5" x14ac:dyDescent="0.75">
      <c r="A27">
        <v>4328.7</v>
      </c>
      <c r="B27" t="s">
        <v>26</v>
      </c>
      <c r="C27" t="s">
        <v>28</v>
      </c>
      <c r="D27">
        <v>4039.2</v>
      </c>
      <c r="E27">
        <v>289.5</v>
      </c>
    </row>
    <row r="28" spans="1:5" x14ac:dyDescent="0.75">
      <c r="A28">
        <v>26157</v>
      </c>
      <c r="B28" t="s">
        <v>29</v>
      </c>
      <c r="C28" t="s">
        <v>30</v>
      </c>
      <c r="D28">
        <v>23814.799999999999</v>
      </c>
      <c r="E28">
        <v>2342.1999999999998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Compare new data with WECC site</vt:lpstr>
      <vt:lpstr>Compare new and old dbscenarios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Szinai</dc:creator>
  <cp:lastModifiedBy>Julia Szinai</cp:lastModifiedBy>
  <dcterms:created xsi:type="dcterms:W3CDTF">2020-09-14T22:41:30Z</dcterms:created>
  <dcterms:modified xsi:type="dcterms:W3CDTF">2020-09-17T17:57:26Z</dcterms:modified>
</cp:coreProperties>
</file>